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drd.wa.gov.au\Users\Perth\DRD\MCarter\Documents\Carbon - Land Restoration\"/>
    </mc:Choice>
  </mc:AlternateContent>
  <xr:revisionPtr revIDLastSave="0" documentId="13_ncr:1_{48A327B8-3639-44F8-B140-47ABA3A45128}" xr6:coauthVersionLast="47" xr6:coauthVersionMax="47" xr10:uidLastSave="{00000000-0000-0000-0000-000000000000}"/>
  <bookViews>
    <workbookView xWindow="28680" yWindow="-90" windowWidth="29040" windowHeight="15840" xr2:uid="{00000000-000D-0000-FFFF-FFFF00000000}"/>
  </bookViews>
  <sheets>
    <sheet name="Calculator" sheetId="4" r:id="rId1"/>
    <sheet name="Costs" sheetId="2" state="hidden" r:id="rId2"/>
    <sheet name="Lookups" sheetId="3" state="hidden" r:id="rId3"/>
  </sheets>
  <definedNames>
    <definedName name="_xlnm.Print_Area" localSheetId="0">Calculator!$B$2:$AC$40</definedName>
    <definedName name="YN">Lookups!$A$2:$A$3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0" i="4" l="1"/>
  <c r="AA30" i="4"/>
  <c r="AB30" i="4"/>
  <c r="Y30" i="4"/>
  <c r="Z38" i="4"/>
  <c r="AA38" i="4"/>
  <c r="AB38" i="4"/>
  <c r="Z37" i="4"/>
  <c r="AA37" i="4"/>
  <c r="AB37" i="4"/>
  <c r="Z36" i="4"/>
  <c r="AA36" i="4"/>
  <c r="AB36" i="4"/>
  <c r="Z35" i="4"/>
  <c r="AA35" i="4"/>
  <c r="AB35" i="4"/>
  <c r="Z34" i="4"/>
  <c r="AA34" i="4"/>
  <c r="AB34" i="4"/>
  <c r="Y38" i="4"/>
  <c r="Y37" i="4"/>
  <c r="Y36" i="4"/>
  <c r="Y35" i="4"/>
  <c r="Y34" i="4"/>
  <c r="Z33" i="4"/>
  <c r="AA33" i="4"/>
  <c r="AA47" i="4" s="1"/>
  <c r="L19" i="4" s="1"/>
  <c r="AB33" i="4"/>
  <c r="AB47" i="4" s="1"/>
  <c r="M19" i="4" s="1"/>
  <c r="Y33" i="4"/>
  <c r="Z29" i="4"/>
  <c r="AA29" i="4"/>
  <c r="AB29" i="4"/>
  <c r="Y29" i="4"/>
  <c r="Y28" i="4"/>
  <c r="Z28" i="4"/>
  <c r="AA28" i="4"/>
  <c r="AB28" i="4"/>
  <c r="Z27" i="4"/>
  <c r="Z46" i="4" s="1"/>
  <c r="K18" i="4" s="1"/>
  <c r="AA27" i="4"/>
  <c r="AA46" i="4" s="1"/>
  <c r="L18" i="4" s="1"/>
  <c r="AB27" i="4"/>
  <c r="AB46" i="4" s="1"/>
  <c r="M18" i="4" s="1"/>
  <c r="Y27" i="4"/>
  <c r="Y46" i="4" s="1"/>
  <c r="J18" i="4" s="1"/>
  <c r="Z24" i="4"/>
  <c r="AA24" i="4"/>
  <c r="AB24" i="4"/>
  <c r="Y24" i="4"/>
  <c r="Z23" i="4"/>
  <c r="AA23" i="4"/>
  <c r="AB23" i="4"/>
  <c r="Y23" i="4"/>
  <c r="Z22" i="4"/>
  <c r="AA22" i="4"/>
  <c r="AB22" i="4"/>
  <c r="Y22" i="4"/>
  <c r="Z19" i="4"/>
  <c r="AA19" i="4"/>
  <c r="AB19" i="4"/>
  <c r="Y19" i="4"/>
  <c r="Z18" i="4"/>
  <c r="AA18" i="4"/>
  <c r="AB18" i="4"/>
  <c r="Y18" i="4"/>
  <c r="Z15" i="4"/>
  <c r="AA15" i="4"/>
  <c r="AB15" i="4"/>
  <c r="Y15" i="4"/>
  <c r="Z14" i="4"/>
  <c r="AA14" i="4"/>
  <c r="AB14" i="4"/>
  <c r="Y14" i="4"/>
  <c r="Y43" i="4" l="1"/>
  <c r="J15" i="4" s="1"/>
  <c r="AB43" i="4"/>
  <c r="M15" i="4" s="1"/>
  <c r="Y45" i="4"/>
  <c r="J17" i="4" s="1"/>
  <c r="AB45" i="4"/>
  <c r="M17" i="4" s="1"/>
  <c r="AA43" i="4"/>
  <c r="L15" i="4" s="1"/>
  <c r="AA45" i="4"/>
  <c r="L17" i="4" s="1"/>
  <c r="Z44" i="4"/>
  <c r="K16" i="4" s="1"/>
  <c r="Z47" i="4"/>
  <c r="K19" i="4" s="1"/>
  <c r="Y47" i="4"/>
  <c r="J19" i="4" s="1"/>
  <c r="Z45" i="4"/>
  <c r="K17" i="4" s="1"/>
  <c r="Y44" i="4"/>
  <c r="J16" i="4" s="1"/>
  <c r="Z43" i="4"/>
  <c r="K15" i="4" s="1"/>
  <c r="AB44" i="4"/>
  <c r="M16" i="4" s="1"/>
  <c r="AA44" i="4"/>
  <c r="L16" i="4" s="1"/>
  <c r="Y41" i="4"/>
  <c r="J20" i="4" s="1"/>
  <c r="Z41" i="4"/>
  <c r="K20" i="4" s="1"/>
  <c r="AB41" i="4"/>
  <c r="M20" i="4" s="1"/>
  <c r="AA41" i="4"/>
  <c r="L20" i="4" s="1"/>
</calcChain>
</file>

<file path=xl/sharedStrings.xml><?xml version="1.0" encoding="utf-8"?>
<sst xmlns="http://schemas.openxmlformats.org/spreadsheetml/2006/main" count="178" uniqueCount="86">
  <si>
    <t>Project name</t>
  </si>
  <si>
    <t>Lowest</t>
  </si>
  <si>
    <t>Low</t>
  </si>
  <si>
    <t>Medium</t>
  </si>
  <si>
    <t>High</t>
  </si>
  <si>
    <t>Project area</t>
  </si>
  <si>
    <t>hectares</t>
  </si>
  <si>
    <t>Weed control</t>
  </si>
  <si>
    <t>Soil preparation</t>
  </si>
  <si>
    <t>WEED CONTROL</t>
  </si>
  <si>
    <t>Plants</t>
  </si>
  <si>
    <t>Spot spray</t>
  </si>
  <si>
    <t>Yes</t>
  </si>
  <si>
    <t>number of treatments</t>
  </si>
  <si>
    <t>Planting</t>
  </si>
  <si>
    <t>Boom spray</t>
  </si>
  <si>
    <t>Tree protection</t>
  </si>
  <si>
    <t>TOTAL</t>
  </si>
  <si>
    <t>SOIL PREPARATION</t>
  </si>
  <si>
    <t>Manual digging - for seedlings</t>
  </si>
  <si>
    <t>No</t>
  </si>
  <si>
    <t>AUTO- CALCULATED</t>
  </si>
  <si>
    <t>calculated per seedling</t>
  </si>
  <si>
    <t>Deep ripping/discing</t>
  </si>
  <si>
    <t>calculated per hectare</t>
  </si>
  <si>
    <t>PLANTS</t>
  </si>
  <si>
    <t>Tubestock (seedlings)</t>
  </si>
  <si>
    <t>stems/ha</t>
  </si>
  <si>
    <t>Seed</t>
  </si>
  <si>
    <t>kg</t>
  </si>
  <si>
    <t>Amount of seed per ha</t>
  </si>
  <si>
    <t>per ha</t>
  </si>
  <si>
    <t>PLANTING</t>
  </si>
  <si>
    <t>Manual tubestock planting</t>
  </si>
  <si>
    <t>Mechanical tubestock planting</t>
  </si>
  <si>
    <t>Direct seeding</t>
  </si>
  <si>
    <t>calculated per ha</t>
  </si>
  <si>
    <t>Tree planting machine</t>
  </si>
  <si>
    <t>days hired</t>
  </si>
  <si>
    <t>TREE PROTECTION</t>
  </si>
  <si>
    <t>Fencing - wire and posts</t>
  </si>
  <si>
    <t>metres *</t>
  </si>
  <si>
    <t>Fencing - strainer assemblies</t>
  </si>
  <si>
    <t>number assembled *</t>
  </si>
  <si>
    <t>Fencing - gates</t>
  </si>
  <si>
    <t>number of gates *</t>
  </si>
  <si>
    <t>Guards</t>
  </si>
  <si>
    <t>number of guards</t>
  </si>
  <si>
    <t>Guard stakes</t>
  </si>
  <si>
    <t>number of stakes</t>
  </si>
  <si>
    <t>Guard installation</t>
  </si>
  <si>
    <t>*supplied and installed</t>
  </si>
  <si>
    <t>Comments</t>
  </si>
  <si>
    <t>per ha per treatment</t>
  </si>
  <si>
    <t>Non-woody weeds only. Plantings generally require between 0-3 treatments.</t>
  </si>
  <si>
    <t>per seedling</t>
  </si>
  <si>
    <t>Depends on size of planting, stocking densities and location.</t>
  </si>
  <si>
    <t>per hectare</t>
  </si>
  <si>
    <t>Size, remoteness and accessibility important.</t>
  </si>
  <si>
    <t>High variability. Local provenance can increase costs. Specialist/rare species can increase costs significantly.</t>
  </si>
  <si>
    <t>per kg</t>
  </si>
  <si>
    <t>Depends on stocking density, species and site characteristics</t>
  </si>
  <si>
    <t>Depends on size of planting, stocking densities, site characteristics and location.</t>
  </si>
  <si>
    <t>Depends on size of planting, site characteristics and location.</t>
  </si>
  <si>
    <t>Tree planting machine hire</t>
  </si>
  <si>
    <t>per day</t>
  </si>
  <si>
    <t>per metre, supplied and installed</t>
  </si>
  <si>
    <t>Includes materials, supply and installation</t>
  </si>
  <si>
    <t>per assembly, supplied and installed</t>
  </si>
  <si>
    <t>per gate, supplied and installed</t>
  </si>
  <si>
    <t>per guard</t>
  </si>
  <si>
    <t>Depends on type of guard (cardboard milk carton, plastic sleeve, corflute plastic etc.) and quantity purchased.</t>
  </si>
  <si>
    <t>per stake</t>
  </si>
  <si>
    <t>Depends on type of stake (bamboo, hardwood etc.) and quantity purchased.</t>
  </si>
  <si>
    <t>Depends on site characteristics and number and type of stake.</t>
  </si>
  <si>
    <t>Y/N</t>
  </si>
  <si>
    <t>WA Carbon Farming and Land Restoration Program - Costing Guide</t>
  </si>
  <si>
    <t>Select 
Yes or No</t>
  </si>
  <si>
    <t>Enter numeric value when cells are yellow</t>
  </si>
  <si>
    <t>Pricing Scenario</t>
  </si>
  <si>
    <t>Establishment Costs</t>
  </si>
  <si>
    <r>
      <rPr>
        <b/>
        <sz val="11"/>
        <color theme="5"/>
        <rFont val="Calibri"/>
        <family val="2"/>
        <scheme val="minor"/>
      </rPr>
      <t>Step 1.</t>
    </r>
    <r>
      <rPr>
        <sz val="11"/>
        <color theme="1"/>
        <rFont val="Calibri"/>
        <family val="2"/>
        <scheme val="minor"/>
      </rPr>
      <t xml:space="preserve"> Enter your </t>
    </r>
    <r>
      <rPr>
        <b/>
        <i/>
        <sz val="12"/>
        <color theme="5"/>
        <rFont val="Calibri"/>
        <family val="2"/>
        <scheme val="minor"/>
      </rPr>
      <t>Project Name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2"/>
        <color theme="5"/>
        <rFont val="Calibri"/>
        <family val="2"/>
        <scheme val="minor"/>
      </rPr>
      <t>Project Area</t>
    </r>
    <r>
      <rPr>
        <sz val="11"/>
        <color theme="1"/>
        <rFont val="Calibri"/>
        <family val="2"/>
        <scheme val="minor"/>
      </rPr>
      <t xml:space="preserve"> into the yellow cells</t>
    </r>
  </si>
  <si>
    <r>
      <rPr>
        <b/>
        <sz val="11"/>
        <color theme="5"/>
        <rFont val="Calibri"/>
        <family val="2"/>
        <scheme val="minor"/>
      </rPr>
      <t>Step 2.</t>
    </r>
    <r>
      <rPr>
        <sz val="11"/>
        <rFont val="Calibri"/>
        <family val="2"/>
        <scheme val="minor"/>
      </rPr>
      <t xml:space="preserve"> Select </t>
    </r>
    <r>
      <rPr>
        <b/>
        <i/>
        <sz val="12"/>
        <color theme="5"/>
        <rFont val="Calibri"/>
        <family val="2"/>
        <scheme val="minor"/>
      </rPr>
      <t>Yes or No</t>
    </r>
    <r>
      <rPr>
        <sz val="11"/>
        <color theme="5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for each item you wish to include in your costing   </t>
    </r>
  </si>
  <si>
    <t xml:space="preserve">              Note:  Cells will turn yellow if they are being including in the total costings. Grey cells are not included in calculations</t>
  </si>
  <si>
    <t xml:space="preserve"> </t>
  </si>
  <si>
    <r>
      <rPr>
        <b/>
        <sz val="11"/>
        <color theme="5"/>
        <rFont val="Calibri"/>
        <family val="2"/>
        <scheme val="minor"/>
      </rPr>
      <t>Step 3.</t>
    </r>
    <r>
      <rPr>
        <b/>
        <i/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Enter a</t>
    </r>
    <r>
      <rPr>
        <b/>
        <i/>
        <sz val="12"/>
        <color theme="8" tint="-0.499984740745262"/>
        <rFont val="Calibri"/>
        <family val="2"/>
        <scheme val="minor"/>
      </rPr>
      <t xml:space="preserve"> </t>
    </r>
    <r>
      <rPr>
        <b/>
        <i/>
        <sz val="12"/>
        <color theme="5"/>
        <rFont val="Calibri"/>
        <family val="2"/>
        <scheme val="minor"/>
      </rPr>
      <t>Numerical Value into yellow cells</t>
    </r>
    <r>
      <rPr>
        <sz val="11"/>
        <rFont val="Calibri"/>
        <family val="2"/>
        <scheme val="minor"/>
      </rPr>
      <t xml:space="preserve">  e.g. seedling density, fencing length  </t>
    </r>
    <r>
      <rPr>
        <i/>
        <sz val="11"/>
        <rFont val="Calibri"/>
        <family val="2"/>
        <scheme val="minor"/>
      </rPr>
      <t>(unless auto-calculated)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</si>
</sst>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8"/>
      <color theme="8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5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4" fontId="3" fillId="0" borderId="0" xfId="1" applyNumberFormat="1" applyFont="1" applyAlignment="1">
      <alignment vertical="center" wrapText="1"/>
    </xf>
    <xf numFmtId="44" fontId="3" fillId="0" borderId="0" xfId="1" applyFont="1" applyAlignment="1">
      <alignment vertical="center" wrapText="1"/>
    </xf>
    <xf numFmtId="0" fontId="0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44" fontId="8" fillId="2" borderId="0" xfId="1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44" fontId="8" fillId="2" borderId="0" xfId="1" applyFont="1" applyFill="1" applyBorder="1" applyAlignment="1">
      <alignment vertical="center"/>
    </xf>
    <xf numFmtId="0" fontId="14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/>
    <xf numFmtId="0" fontId="4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5" fillId="3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7" borderId="1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164" fontId="14" fillId="0" borderId="1" xfId="1" applyNumberFormat="1" applyFont="1" applyFill="1" applyBorder="1" applyProtection="1">
      <protection hidden="1"/>
    </xf>
    <xf numFmtId="0" fontId="6" fillId="2" borderId="0" xfId="0" applyFont="1" applyFill="1" applyBorder="1" applyAlignment="1">
      <alignment vertical="top" wrapText="1"/>
    </xf>
    <xf numFmtId="0" fontId="1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44" fontId="16" fillId="2" borderId="0" xfId="1" applyFont="1" applyFill="1" applyBorder="1" applyProtection="1">
      <protection hidden="1"/>
    </xf>
    <xf numFmtId="0" fontId="16" fillId="2" borderId="0" xfId="0" applyFont="1" applyFill="1" applyBorder="1" applyProtection="1">
      <protection hidden="1"/>
    </xf>
    <xf numFmtId="44" fontId="16" fillId="2" borderId="0" xfId="1" applyNumberFormat="1" applyFont="1" applyFill="1" applyBorder="1" applyProtection="1">
      <protection hidden="1"/>
    </xf>
    <xf numFmtId="0" fontId="17" fillId="2" borderId="0" xfId="0" applyFont="1" applyFill="1" applyBorder="1" applyAlignment="1" applyProtection="1">
      <alignment vertical="top" wrapText="1"/>
      <protection hidden="1"/>
    </xf>
    <xf numFmtId="44" fontId="19" fillId="2" borderId="0" xfId="1" applyFont="1" applyFill="1" applyBorder="1" applyProtection="1">
      <protection hidden="1"/>
    </xf>
    <xf numFmtId="0" fontId="16" fillId="2" borderId="0" xfId="0" applyFont="1" applyFill="1" applyBorder="1"/>
    <xf numFmtId="44" fontId="2" fillId="7" borderId="1" xfId="0" applyNumberFormat="1" applyFont="1" applyFill="1" applyBorder="1" applyProtection="1"/>
    <xf numFmtId="164" fontId="2" fillId="7" borderId="1" xfId="0" applyNumberFormat="1" applyFont="1" applyFill="1" applyBorder="1" applyProtection="1"/>
    <xf numFmtId="44" fontId="5" fillId="0" borderId="0" xfId="1" applyNumberFormat="1" applyFont="1" applyAlignment="1">
      <alignment vertical="center" wrapText="1"/>
    </xf>
    <xf numFmtId="0" fontId="17" fillId="2" borderId="0" xfId="0" applyFont="1" applyFill="1" applyBorder="1" applyAlignment="1">
      <alignment vertical="top" wrapText="1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44" fontId="12" fillId="6" borderId="1" xfId="1" applyNumberFormat="1" applyFont="1" applyFill="1" applyBorder="1" applyAlignment="1" applyProtection="1">
      <alignment horizontal="center" vertical="center"/>
      <protection locked="0"/>
    </xf>
    <xf numFmtId="44" fontId="12" fillId="6" borderId="1" xfId="1" applyNumberFormat="1" applyFont="1" applyFill="1" applyBorder="1" applyAlignment="1" applyProtection="1">
      <alignment horizontal="center" vertical="center"/>
    </xf>
    <xf numFmtId="44" fontId="12" fillId="9" borderId="1" xfId="1" applyNumberFormat="1" applyFont="1" applyFill="1" applyBorder="1" applyAlignment="1" applyProtection="1">
      <alignment horizontal="center" vertical="center"/>
    </xf>
    <xf numFmtId="0" fontId="11" fillId="6" borderId="1" xfId="1" applyNumberFormat="1" applyFont="1" applyFill="1" applyBorder="1" applyAlignment="1" applyProtection="1">
      <alignment horizontal="center" vertical="center"/>
      <protection locked="0"/>
    </xf>
    <xf numFmtId="0" fontId="7" fillId="6" borderId="1" xfId="1" applyNumberFormat="1" applyFont="1" applyFill="1" applyBorder="1" applyAlignment="1" applyProtection="1">
      <alignment horizontal="center" vertical="center"/>
      <protection locked="0"/>
    </xf>
    <xf numFmtId="3" fontId="11" fillId="6" borderId="1" xfId="1" applyNumberFormat="1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/>
    </xf>
    <xf numFmtId="0" fontId="21" fillId="2" borderId="0" xfId="0" applyFont="1" applyFill="1" applyAlignment="1">
      <alignment horizontal="center"/>
    </xf>
    <xf numFmtId="0" fontId="29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0" fillId="4" borderId="2" xfId="0" applyFont="1" applyFill="1" applyBorder="1" applyAlignment="1" applyProtection="1">
      <alignment horizontal="left"/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0" fillId="4" borderId="3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C000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D9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1.xml" Id="rId8" /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customXml" Target="../customXml/item3.xml" Id="rId10" /><Relationship Type="http://schemas.openxmlformats.org/officeDocument/2006/relationships/theme" Target="theme/theme1.xml" Id="rId4" /><Relationship Type="http://schemas.openxmlformats.org/officeDocument/2006/relationships/customXml" Target="../customXml/item2.xml" Id="rId9" /><Relationship Type="http://schemas.openxmlformats.org/officeDocument/2006/relationships/customXml" Target="/customXML/item4.xml" Id="R61b9b99400754b4d" /><Relationship Type="http://schemas.openxmlformats.org/officeDocument/2006/relationships/customXml" Target="/customXML/item5.xml" Id="Rbf62ac3e2a314284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r>
              <a:rPr lang="en-AU"/>
              <a:t>Estimated establishment costs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Calculator!$J$14:$M$14</c:f>
              <c:strCache>
                <c:ptCount val="4"/>
                <c:pt idx="0">
                  <c:v>Lowest</c:v>
                </c:pt>
                <c:pt idx="1">
                  <c:v>Low</c:v>
                </c:pt>
                <c:pt idx="2">
                  <c:v>Medium</c:v>
                </c:pt>
                <c:pt idx="3">
                  <c:v>High</c:v>
                </c:pt>
              </c:strCache>
            </c:strRef>
          </c:cat>
          <c:val>
            <c:numRef>
              <c:f>Calculator!$J$20:$M$20</c:f>
              <c:numCache>
                <c:formatCode>_-"$"* #,##0_-;\-"$"* #,##0_-;_-"$"*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4280-97D6-6FD612124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48960"/>
        <c:axId val="3494592"/>
      </c:barChart>
      <c:catAx>
        <c:axId val="102548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AU"/>
                  <a:t>Pricing scenarios</a:t>
                </a:r>
              </a:p>
            </c:rich>
          </c:tx>
          <c:layout>
            <c:manualLayout>
              <c:xMode val="edge"/>
              <c:yMode val="edge"/>
              <c:x val="0.41755577427821516"/>
              <c:y val="0.90046296296296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94592"/>
        <c:crosses val="autoZero"/>
        <c:auto val="1"/>
        <c:lblAlgn val="ctr"/>
        <c:lblOffset val="100"/>
        <c:noMultiLvlLbl val="0"/>
      </c:catAx>
      <c:valAx>
        <c:axId val="34945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54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13806</xdr:colOff>
      <xdr:row>20</xdr:row>
      <xdr:rowOff>180319</xdr:rowOff>
    </xdr:from>
    <xdr:to>
      <xdr:col>13</xdr:col>
      <xdr:colOff>11075</xdr:colOff>
      <xdr:row>38</xdr:row>
      <xdr:rowOff>160227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48"/>
  <sheetViews>
    <sheetView showGridLines="0" showRowColHeaders="0" tabSelected="1" zoomScale="86" zoomScaleNormal="86" zoomScalePageLayoutView="80" workbookViewId="0">
      <selection activeCell="B7" sqref="B7:M7"/>
    </sheetView>
  </sheetViews>
  <sheetFormatPr defaultColWidth="8.7109375" defaultRowHeight="15" x14ac:dyDescent="0.25"/>
  <cols>
    <col min="1" max="1" width="8.7109375" style="6"/>
    <col min="2" max="2" width="7.5703125" style="6" customWidth="1"/>
    <col min="3" max="3" width="29.5703125" style="17" customWidth="1"/>
    <col min="4" max="4" width="12.7109375" style="10" customWidth="1"/>
    <col min="5" max="5" width="20" style="9" customWidth="1"/>
    <col min="6" max="6" width="19.42578125" style="9" customWidth="1"/>
    <col min="7" max="7" width="1.140625" style="6" customWidth="1"/>
    <col min="8" max="8" width="0.7109375" style="6" customWidth="1"/>
    <col min="9" max="9" width="14.140625" style="6" customWidth="1"/>
    <col min="10" max="13" width="12.7109375" style="6" customWidth="1"/>
    <col min="14" max="14" width="2.7109375" style="6" customWidth="1"/>
    <col min="15" max="23" width="8.7109375" style="6"/>
    <col min="24" max="24" width="29.5703125" style="6" customWidth="1"/>
    <col min="25" max="27" width="14.85546875" style="6" customWidth="1"/>
    <col min="28" max="28" width="13.85546875" style="6" customWidth="1"/>
    <col min="29" max="16384" width="8.7109375" style="6"/>
  </cols>
  <sheetData>
    <row r="2" spans="2:29" ht="27" customHeight="1" x14ac:dyDescent="0.35">
      <c r="B2" s="62" t="s">
        <v>76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2:29" ht="23.25" customHeight="1" x14ac:dyDescent="0.25">
      <c r="B3" s="61" t="s">
        <v>81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2:29" ht="15.75" x14ac:dyDescent="0.25">
      <c r="B4" s="61" t="s">
        <v>82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2:29" x14ac:dyDescent="0.25">
      <c r="B5" s="63" t="s">
        <v>83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2:29" ht="15.75" x14ac:dyDescent="0.25">
      <c r="B6" s="64" t="s">
        <v>85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2:29" x14ac:dyDescent="0.2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2:29" x14ac:dyDescent="0.25">
      <c r="C8" s="25"/>
      <c r="D8" s="6"/>
    </row>
    <row r="9" spans="2:29" x14ac:dyDescent="0.25">
      <c r="C9" s="23" t="s">
        <v>0</v>
      </c>
      <c r="D9" s="65" t="s">
        <v>84</v>
      </c>
      <c r="E9" s="66"/>
      <c r="F9" s="67"/>
    </row>
    <row r="11" spans="2:29" x14ac:dyDescent="0.25">
      <c r="C11" s="23" t="s">
        <v>5</v>
      </c>
      <c r="D11" s="50"/>
      <c r="E11" s="11" t="s">
        <v>6</v>
      </c>
      <c r="F11" s="11"/>
      <c r="W11" s="9"/>
      <c r="X11" s="9"/>
      <c r="Y11" s="9"/>
      <c r="Z11" s="9"/>
      <c r="AA11" s="9"/>
      <c r="AB11" s="9"/>
      <c r="AC11" s="9"/>
    </row>
    <row r="12" spans="2:29" x14ac:dyDescent="0.25">
      <c r="D12" s="24"/>
      <c r="W12" s="9"/>
      <c r="X12" s="9"/>
      <c r="Y12" s="9"/>
      <c r="Z12" s="9"/>
      <c r="AA12" s="9"/>
      <c r="AB12" s="9"/>
      <c r="AC12" s="9"/>
    </row>
    <row r="13" spans="2:29" ht="23.25" customHeight="1" x14ac:dyDescent="0.25">
      <c r="B13" s="9"/>
      <c r="C13" s="21" t="s">
        <v>9</v>
      </c>
      <c r="D13" s="58" t="s">
        <v>77</v>
      </c>
      <c r="E13" s="58" t="s">
        <v>78</v>
      </c>
      <c r="F13" s="12"/>
      <c r="I13" s="29" t="s">
        <v>80</v>
      </c>
      <c r="J13" s="33"/>
      <c r="K13" s="30"/>
      <c r="L13" s="30"/>
      <c r="M13" s="31"/>
      <c r="W13" s="9"/>
      <c r="X13" s="44"/>
      <c r="Y13" s="48" t="s">
        <v>1</v>
      </c>
      <c r="Z13" s="48" t="s">
        <v>2</v>
      </c>
      <c r="AA13" s="48" t="s">
        <v>3</v>
      </c>
      <c r="AB13" s="48" t="s">
        <v>4</v>
      </c>
      <c r="AC13" s="9"/>
    </row>
    <row r="14" spans="2:29" x14ac:dyDescent="0.25">
      <c r="C14" s="22" t="s">
        <v>11</v>
      </c>
      <c r="D14" s="51" t="s">
        <v>20</v>
      </c>
      <c r="E14" s="55"/>
      <c r="F14" s="13" t="s">
        <v>13</v>
      </c>
      <c r="I14" s="32" t="s">
        <v>79</v>
      </c>
      <c r="J14" s="32" t="s">
        <v>1</v>
      </c>
      <c r="K14" s="32" t="s">
        <v>2</v>
      </c>
      <c r="L14" s="32" t="s">
        <v>3</v>
      </c>
      <c r="M14" s="32" t="s">
        <v>4</v>
      </c>
      <c r="W14" s="9"/>
      <c r="X14" s="37" t="s">
        <v>11</v>
      </c>
      <c r="Y14" s="39">
        <f>$D$11*$E$14*Costs!B3</f>
        <v>0</v>
      </c>
      <c r="Z14" s="39">
        <f>$D$11*$E$14*Costs!C3</f>
        <v>0</v>
      </c>
      <c r="AA14" s="39">
        <f>$D$11*$E$14*Costs!D3</f>
        <v>0</v>
      </c>
      <c r="AB14" s="39">
        <f>$D$11*$E$14*Costs!E3</f>
        <v>0</v>
      </c>
      <c r="AC14" s="9"/>
    </row>
    <row r="15" spans="2:29" x14ac:dyDescent="0.25">
      <c r="C15" s="22" t="s">
        <v>15</v>
      </c>
      <c r="D15" s="51" t="s">
        <v>20</v>
      </c>
      <c r="E15" s="56"/>
      <c r="F15" s="13" t="s">
        <v>13</v>
      </c>
      <c r="I15" s="34" t="s">
        <v>7</v>
      </c>
      <c r="J15" s="35">
        <f t="shared" ref="J15:M19" si="0">Y43</f>
        <v>0</v>
      </c>
      <c r="K15" s="35">
        <f t="shared" si="0"/>
        <v>0</v>
      </c>
      <c r="L15" s="35">
        <f t="shared" si="0"/>
        <v>0</v>
      </c>
      <c r="M15" s="35">
        <f t="shared" si="0"/>
        <v>0</v>
      </c>
      <c r="W15" s="9"/>
      <c r="X15" s="37" t="s">
        <v>15</v>
      </c>
      <c r="Y15" s="39">
        <f>$D$11*$E$15*Costs!B4</f>
        <v>0</v>
      </c>
      <c r="Z15" s="39">
        <f>$D$11*$E$15*Costs!C4</f>
        <v>0</v>
      </c>
      <c r="AA15" s="39">
        <f>$D$11*$E$15*Costs!D4</f>
        <v>0</v>
      </c>
      <c r="AB15" s="39">
        <f>$D$11*$E$15*Costs!E4</f>
        <v>0</v>
      </c>
      <c r="AC15" s="9"/>
    </row>
    <row r="16" spans="2:29" x14ac:dyDescent="0.25">
      <c r="C16" s="18"/>
      <c r="D16" s="8"/>
      <c r="E16" s="11"/>
      <c r="F16" s="13"/>
      <c r="I16" s="34" t="s">
        <v>8</v>
      </c>
      <c r="J16" s="35">
        <f t="shared" si="0"/>
        <v>0</v>
      </c>
      <c r="K16" s="35">
        <f t="shared" si="0"/>
        <v>0</v>
      </c>
      <c r="L16" s="35">
        <f t="shared" si="0"/>
        <v>0</v>
      </c>
      <c r="M16" s="35">
        <f t="shared" si="0"/>
        <v>0</v>
      </c>
      <c r="W16" s="9"/>
      <c r="X16" s="37"/>
      <c r="Y16" s="39"/>
      <c r="Z16" s="39"/>
      <c r="AA16" s="39"/>
      <c r="AB16" s="39"/>
      <c r="AC16" s="9"/>
    </row>
    <row r="17" spans="3:29" x14ac:dyDescent="0.25">
      <c r="C17" s="21" t="s">
        <v>18</v>
      </c>
      <c r="D17" s="19"/>
      <c r="E17" s="20"/>
      <c r="F17" s="14"/>
      <c r="I17" s="34" t="s">
        <v>10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W17" s="9"/>
      <c r="X17" s="38"/>
      <c r="Y17" s="39"/>
      <c r="Z17" s="40"/>
      <c r="AA17" s="40"/>
      <c r="AB17" s="40"/>
      <c r="AC17" s="9"/>
    </row>
    <row r="18" spans="3:29" x14ac:dyDescent="0.25">
      <c r="C18" s="22" t="s">
        <v>19</v>
      </c>
      <c r="D18" s="49" t="s">
        <v>20</v>
      </c>
      <c r="E18" s="53" t="s">
        <v>21</v>
      </c>
      <c r="F18" s="60" t="s">
        <v>22</v>
      </c>
      <c r="I18" s="34" t="s">
        <v>14</v>
      </c>
      <c r="J18" s="35">
        <f t="shared" si="0"/>
        <v>0</v>
      </c>
      <c r="K18" s="35">
        <f t="shared" si="0"/>
        <v>0</v>
      </c>
      <c r="L18" s="35">
        <f t="shared" si="0"/>
        <v>0</v>
      </c>
      <c r="M18" s="35">
        <f t="shared" si="0"/>
        <v>0</v>
      </c>
      <c r="W18" s="9"/>
      <c r="X18" s="37" t="s">
        <v>19</v>
      </c>
      <c r="Y18" s="39">
        <f>$D$11*$E$22*Costs!B6</f>
        <v>0</v>
      </c>
      <c r="Z18" s="39">
        <f>$D$11*$E$22*Costs!C6</f>
        <v>0</v>
      </c>
      <c r="AA18" s="39">
        <f>$D$11*$E$22*Costs!D6</f>
        <v>0</v>
      </c>
      <c r="AB18" s="39">
        <f>$D$11*$E$22*Costs!E6</f>
        <v>0</v>
      </c>
      <c r="AC18" s="9"/>
    </row>
    <row r="19" spans="3:29" x14ac:dyDescent="0.25">
      <c r="C19" s="22" t="s">
        <v>23</v>
      </c>
      <c r="D19" s="49" t="s">
        <v>20</v>
      </c>
      <c r="E19" s="53" t="s">
        <v>21</v>
      </c>
      <c r="F19" s="60" t="s">
        <v>24</v>
      </c>
      <c r="I19" s="34" t="s">
        <v>16</v>
      </c>
      <c r="J19" s="35">
        <f t="shared" si="0"/>
        <v>0</v>
      </c>
      <c r="K19" s="35">
        <f t="shared" si="0"/>
        <v>0</v>
      </c>
      <c r="L19" s="35">
        <f t="shared" si="0"/>
        <v>0</v>
      </c>
      <c r="M19" s="35">
        <f t="shared" si="0"/>
        <v>0</v>
      </c>
      <c r="W19" s="9"/>
      <c r="X19" s="37" t="s">
        <v>23</v>
      </c>
      <c r="Y19" s="39">
        <f>$D$11*Costs!B7</f>
        <v>0</v>
      </c>
      <c r="Z19" s="39">
        <f>$D$11*Costs!C7</f>
        <v>0</v>
      </c>
      <c r="AA19" s="39">
        <f>$D$11*Costs!D7</f>
        <v>0</v>
      </c>
      <c r="AB19" s="39">
        <f>$D$11*Costs!E7</f>
        <v>0</v>
      </c>
      <c r="AC19" s="9"/>
    </row>
    <row r="20" spans="3:29" x14ac:dyDescent="0.25">
      <c r="C20" s="18"/>
      <c r="D20" s="8"/>
      <c r="E20" s="11"/>
      <c r="F20" s="15"/>
      <c r="I20" s="45" t="s">
        <v>17</v>
      </c>
      <c r="J20" s="46">
        <f>Y41</f>
        <v>0</v>
      </c>
      <c r="K20" s="46">
        <f>Z41</f>
        <v>0</v>
      </c>
      <c r="L20" s="46">
        <f>AA41</f>
        <v>0</v>
      </c>
      <c r="M20" s="46">
        <f>AB41</f>
        <v>0</v>
      </c>
      <c r="W20" s="9"/>
      <c r="X20" s="37"/>
      <c r="Y20" s="39"/>
      <c r="Z20" s="39"/>
      <c r="AA20" s="39"/>
      <c r="AB20" s="39"/>
      <c r="AC20" s="9"/>
    </row>
    <row r="21" spans="3:29" x14ac:dyDescent="0.25">
      <c r="C21" s="21" t="s">
        <v>25</v>
      </c>
      <c r="D21" s="19"/>
      <c r="E21" s="20"/>
      <c r="F21" s="14"/>
      <c r="W21" s="9"/>
      <c r="X21" s="38"/>
      <c r="Y21" s="39"/>
      <c r="Z21" s="40"/>
      <c r="AA21" s="40"/>
      <c r="AB21" s="40"/>
      <c r="AC21" s="9"/>
    </row>
    <row r="22" spans="3:29" x14ac:dyDescent="0.25">
      <c r="C22" s="22" t="s">
        <v>26</v>
      </c>
      <c r="D22" s="49" t="s">
        <v>20</v>
      </c>
      <c r="E22" s="57"/>
      <c r="F22" s="13" t="s">
        <v>27</v>
      </c>
      <c r="W22" s="9"/>
      <c r="X22" s="37" t="s">
        <v>26</v>
      </c>
      <c r="Y22" s="39">
        <f>$D$11*$E$22*Costs!B9</f>
        <v>0</v>
      </c>
      <c r="Z22" s="39">
        <f>$D$11*$E$22*Costs!C9</f>
        <v>0</v>
      </c>
      <c r="AA22" s="39">
        <f>$D$11*$E$22*Costs!D9</f>
        <v>0</v>
      </c>
      <c r="AB22" s="39">
        <f>$D$11*$E$22*Costs!E9</f>
        <v>0</v>
      </c>
      <c r="AC22" s="9"/>
    </row>
    <row r="23" spans="3:29" x14ac:dyDescent="0.25">
      <c r="C23" s="22" t="s">
        <v>28</v>
      </c>
      <c r="D23" s="49" t="s">
        <v>20</v>
      </c>
      <c r="E23" s="56"/>
      <c r="F23" s="13" t="s">
        <v>29</v>
      </c>
      <c r="W23" s="9"/>
      <c r="X23" s="37" t="s">
        <v>28</v>
      </c>
      <c r="Y23" s="39">
        <f>$E$23*Costs!B10</f>
        <v>0</v>
      </c>
      <c r="Z23" s="39">
        <f>$E$23*Costs!C10</f>
        <v>0</v>
      </c>
      <c r="AA23" s="39">
        <f>$E$23*Costs!D10</f>
        <v>0</v>
      </c>
      <c r="AB23" s="39">
        <f>$E$23*Costs!E10</f>
        <v>0</v>
      </c>
      <c r="AC23" s="9"/>
    </row>
    <row r="24" spans="3:29" x14ac:dyDescent="0.25">
      <c r="C24" s="22" t="s">
        <v>30</v>
      </c>
      <c r="D24" s="49" t="s">
        <v>20</v>
      </c>
      <c r="E24" s="55"/>
      <c r="F24" s="13" t="s">
        <v>31</v>
      </c>
      <c r="W24" s="9"/>
      <c r="X24" s="37" t="s">
        <v>30</v>
      </c>
      <c r="Y24" s="39">
        <f>$D$11*$E$24*Costs!B11</f>
        <v>0</v>
      </c>
      <c r="Z24" s="39">
        <f>$D$11*$E$24*Costs!C11</f>
        <v>0</v>
      </c>
      <c r="AA24" s="39">
        <f>$D$11*$E$24*Costs!D11</f>
        <v>0</v>
      </c>
      <c r="AB24" s="39">
        <f>$D$11*$E$24*Costs!E11</f>
        <v>0</v>
      </c>
      <c r="AC24" s="9"/>
    </row>
    <row r="25" spans="3:29" x14ac:dyDescent="0.25">
      <c r="C25" s="18"/>
      <c r="D25" s="8"/>
      <c r="E25" s="11"/>
      <c r="F25" s="13"/>
      <c r="W25" s="9"/>
      <c r="X25" s="37"/>
      <c r="Y25" s="39"/>
      <c r="Z25" s="39"/>
      <c r="AA25" s="39"/>
      <c r="AB25" s="39"/>
      <c r="AC25" s="9"/>
    </row>
    <row r="26" spans="3:29" x14ac:dyDescent="0.25">
      <c r="C26" s="21" t="s">
        <v>32</v>
      </c>
      <c r="D26" s="19"/>
      <c r="E26" s="20"/>
      <c r="F26" s="14"/>
      <c r="W26" s="9"/>
      <c r="X26" s="38"/>
      <c r="Y26" s="39"/>
      <c r="Z26" s="40"/>
      <c r="AA26" s="40"/>
      <c r="AB26" s="40"/>
      <c r="AC26" s="9"/>
    </row>
    <row r="27" spans="3:29" x14ac:dyDescent="0.25">
      <c r="C27" s="22" t="s">
        <v>33</v>
      </c>
      <c r="D27" s="49" t="s">
        <v>20</v>
      </c>
      <c r="E27" s="54" t="s">
        <v>21</v>
      </c>
      <c r="F27" s="60" t="s">
        <v>22</v>
      </c>
      <c r="W27" s="9"/>
      <c r="X27" s="37" t="s">
        <v>33</v>
      </c>
      <c r="Y27" s="39">
        <f>$D$11*$E$22*Costs!B13</f>
        <v>0</v>
      </c>
      <c r="Z27" s="39">
        <f>$D$11*$E$22*Costs!C13</f>
        <v>0</v>
      </c>
      <c r="AA27" s="39">
        <f>$D$11*$E$22*Costs!D13</f>
        <v>0</v>
      </c>
      <c r="AB27" s="39">
        <f>$D$11*$E$22*Costs!E13</f>
        <v>0</v>
      </c>
      <c r="AC27" s="9"/>
    </row>
    <row r="28" spans="3:29" x14ac:dyDescent="0.25">
      <c r="C28" s="22" t="s">
        <v>34</v>
      </c>
      <c r="D28" s="49" t="s">
        <v>20</v>
      </c>
      <c r="E28" s="54" t="s">
        <v>21</v>
      </c>
      <c r="F28" s="60" t="s">
        <v>22</v>
      </c>
      <c r="I28" s="9"/>
      <c r="J28" s="9"/>
      <c r="K28" s="9"/>
      <c r="L28" s="9"/>
      <c r="M28" s="9"/>
      <c r="W28" s="9"/>
      <c r="X28" s="37" t="s">
        <v>34</v>
      </c>
      <c r="Y28" s="39">
        <f>$D$11*$E$22*Costs!B14</f>
        <v>0</v>
      </c>
      <c r="Z28" s="39">
        <f>$D$11*$E$22*Costs!C14</f>
        <v>0</v>
      </c>
      <c r="AA28" s="39">
        <f>$D$11*$E$22*Costs!D14</f>
        <v>0</v>
      </c>
      <c r="AB28" s="39">
        <f>$D$11*$E$22*Costs!E14</f>
        <v>0</v>
      </c>
      <c r="AC28" s="9"/>
    </row>
    <row r="29" spans="3:29" x14ac:dyDescent="0.25">
      <c r="C29" s="22" t="s">
        <v>35</v>
      </c>
      <c r="D29" s="49" t="s">
        <v>20</v>
      </c>
      <c r="E29" s="54" t="s">
        <v>21</v>
      </c>
      <c r="F29" s="60" t="s">
        <v>36</v>
      </c>
      <c r="I29" s="9"/>
      <c r="J29" s="9"/>
      <c r="K29" s="9"/>
      <c r="L29" s="9"/>
      <c r="M29" s="9"/>
      <c r="W29" s="9"/>
      <c r="X29" s="37" t="s">
        <v>35</v>
      </c>
      <c r="Y29" s="39">
        <f>$D$11*Costs!B15</f>
        <v>0</v>
      </c>
      <c r="Z29" s="39">
        <f>$D$11*Costs!C15</f>
        <v>0</v>
      </c>
      <c r="AA29" s="39">
        <f>$D$11*Costs!D15</f>
        <v>0</v>
      </c>
      <c r="AB29" s="39">
        <f>$D$11*Costs!E15</f>
        <v>0</v>
      </c>
      <c r="AC29" s="9"/>
    </row>
    <row r="30" spans="3:29" x14ac:dyDescent="0.25">
      <c r="C30" s="22" t="s">
        <v>37</v>
      </c>
      <c r="D30" s="49" t="s">
        <v>20</v>
      </c>
      <c r="E30" s="52"/>
      <c r="F30" s="13" t="s">
        <v>38</v>
      </c>
      <c r="I30" s="21"/>
      <c r="J30" s="21"/>
      <c r="K30" s="19"/>
      <c r="L30" s="19"/>
      <c r="M30" s="20"/>
      <c r="N30" s="9"/>
      <c r="W30" s="9"/>
      <c r="X30" s="37" t="s">
        <v>37</v>
      </c>
      <c r="Y30" s="39">
        <f>$E$30*Costs!B16</f>
        <v>0</v>
      </c>
      <c r="Z30" s="39">
        <f>$E$30*Costs!C16</f>
        <v>0</v>
      </c>
      <c r="AA30" s="39">
        <f>$E$30*Costs!D16</f>
        <v>0</v>
      </c>
      <c r="AB30" s="39">
        <f>$E$30*Costs!E16</f>
        <v>0</v>
      </c>
      <c r="AC30" s="9"/>
    </row>
    <row r="31" spans="3:29" x14ac:dyDescent="0.25">
      <c r="C31" s="18"/>
      <c r="D31" s="8"/>
      <c r="E31" s="11"/>
      <c r="F31" s="15"/>
      <c r="I31" s="36"/>
      <c r="J31" s="36"/>
      <c r="K31" s="36"/>
      <c r="L31" s="36"/>
      <c r="M31" s="36"/>
      <c r="N31" s="9"/>
      <c r="W31" s="9"/>
      <c r="X31" s="37"/>
      <c r="Y31" s="39"/>
      <c r="Z31" s="39"/>
      <c r="AA31" s="39"/>
      <c r="AB31" s="39"/>
      <c r="AC31" s="9"/>
    </row>
    <row r="32" spans="3:29" x14ac:dyDescent="0.25">
      <c r="C32" s="21" t="s">
        <v>39</v>
      </c>
      <c r="D32" s="19"/>
      <c r="E32" s="20"/>
      <c r="F32" s="14"/>
      <c r="I32" s="9"/>
      <c r="J32" s="9"/>
      <c r="K32" s="9"/>
      <c r="L32" s="9"/>
      <c r="M32" s="9"/>
      <c r="N32" s="9"/>
      <c r="W32" s="9"/>
      <c r="X32" s="38"/>
      <c r="Y32" s="39"/>
      <c r="Z32" s="40"/>
      <c r="AA32" s="40"/>
      <c r="AB32" s="40"/>
      <c r="AC32" s="9"/>
    </row>
    <row r="33" spans="3:29" x14ac:dyDescent="0.25">
      <c r="C33" s="22" t="s">
        <v>40</v>
      </c>
      <c r="D33" s="49" t="s">
        <v>20</v>
      </c>
      <c r="E33" s="55">
        <v>4</v>
      </c>
      <c r="F33" s="16" t="s">
        <v>41</v>
      </c>
      <c r="I33" s="9"/>
      <c r="J33" s="9"/>
      <c r="K33" s="9"/>
      <c r="L33" s="9"/>
      <c r="M33" s="9"/>
      <c r="N33" s="9"/>
      <c r="W33" s="9"/>
      <c r="X33" s="37" t="s">
        <v>40</v>
      </c>
      <c r="Y33" s="41">
        <f>$E$33*Costs!B18</f>
        <v>24</v>
      </c>
      <c r="Z33" s="41">
        <f>$E$33*Costs!C18</f>
        <v>27</v>
      </c>
      <c r="AA33" s="41">
        <f>$E$33*Costs!D18</f>
        <v>30</v>
      </c>
      <c r="AB33" s="41">
        <f>$E$33*Costs!E18</f>
        <v>32</v>
      </c>
      <c r="AC33" s="9"/>
    </row>
    <row r="34" spans="3:29" x14ac:dyDescent="0.25">
      <c r="C34" s="22" t="s">
        <v>42</v>
      </c>
      <c r="D34" s="49" t="s">
        <v>20</v>
      </c>
      <c r="E34" s="56"/>
      <c r="F34" s="16" t="s">
        <v>43</v>
      </c>
      <c r="I34" s="9"/>
      <c r="J34" s="9"/>
      <c r="K34" s="9"/>
      <c r="L34" s="9"/>
      <c r="M34" s="9"/>
      <c r="N34" s="9"/>
      <c r="W34" s="9"/>
      <c r="X34" s="37" t="s">
        <v>42</v>
      </c>
      <c r="Y34" s="41">
        <f>$E$34*Costs!B19</f>
        <v>0</v>
      </c>
      <c r="Z34" s="41">
        <f>$E$34*Costs!C19</f>
        <v>0</v>
      </c>
      <c r="AA34" s="41">
        <f>$E$34*Costs!D19</f>
        <v>0</v>
      </c>
      <c r="AB34" s="41">
        <f>$E$34*Costs!E19</f>
        <v>0</v>
      </c>
      <c r="AC34" s="9"/>
    </row>
    <row r="35" spans="3:29" x14ac:dyDescent="0.25">
      <c r="C35" s="22" t="s">
        <v>44</v>
      </c>
      <c r="D35" s="49" t="s">
        <v>20</v>
      </c>
      <c r="E35" s="55">
        <v>2</v>
      </c>
      <c r="F35" s="16" t="s">
        <v>45</v>
      </c>
      <c r="I35" s="9"/>
      <c r="J35" s="9"/>
      <c r="K35" s="9"/>
      <c r="L35" s="9"/>
      <c r="M35" s="9"/>
      <c r="N35" s="9"/>
      <c r="W35" s="9"/>
      <c r="X35" s="37" t="s">
        <v>44</v>
      </c>
      <c r="Y35" s="41">
        <f>$E$35*Costs!B20</f>
        <v>400</v>
      </c>
      <c r="Z35" s="41">
        <f>$E$35*Costs!C20</f>
        <v>430</v>
      </c>
      <c r="AA35" s="41">
        <f>$E$35*Costs!D20</f>
        <v>460</v>
      </c>
      <c r="AB35" s="41">
        <f>$E$35*Costs!E20</f>
        <v>480</v>
      </c>
      <c r="AC35" s="9"/>
    </row>
    <row r="36" spans="3:29" x14ac:dyDescent="0.25">
      <c r="C36" s="22" t="s">
        <v>46</v>
      </c>
      <c r="D36" s="49" t="s">
        <v>20</v>
      </c>
      <c r="E36" s="55"/>
      <c r="F36" s="16" t="s">
        <v>47</v>
      </c>
      <c r="N36" s="9"/>
      <c r="W36" s="9"/>
      <c r="X36" s="37" t="s">
        <v>46</v>
      </c>
      <c r="Y36" s="41">
        <f>$E$36*Costs!B21</f>
        <v>0</v>
      </c>
      <c r="Z36" s="41">
        <f>$E$36*Costs!C21</f>
        <v>0</v>
      </c>
      <c r="AA36" s="41">
        <f>$E$36*Costs!D21</f>
        <v>0</v>
      </c>
      <c r="AB36" s="41">
        <f>$E$36*Costs!E21</f>
        <v>0</v>
      </c>
      <c r="AC36" s="9"/>
    </row>
    <row r="37" spans="3:29" x14ac:dyDescent="0.25">
      <c r="C37" s="22" t="s">
        <v>48</v>
      </c>
      <c r="D37" s="49" t="s">
        <v>20</v>
      </c>
      <c r="E37" s="56"/>
      <c r="F37" s="16" t="s">
        <v>49</v>
      </c>
      <c r="N37" s="9"/>
      <c r="W37" s="9"/>
      <c r="X37" s="37" t="s">
        <v>48</v>
      </c>
      <c r="Y37" s="41">
        <f>$E$37*Costs!B22</f>
        <v>0</v>
      </c>
      <c r="Z37" s="41">
        <f>$E$37*Costs!C22</f>
        <v>0</v>
      </c>
      <c r="AA37" s="41">
        <f>$E$37*Costs!D22</f>
        <v>0</v>
      </c>
      <c r="AB37" s="41">
        <f>$E$37*Costs!E22</f>
        <v>0</v>
      </c>
      <c r="AC37" s="9"/>
    </row>
    <row r="38" spans="3:29" x14ac:dyDescent="0.25">
      <c r="C38" s="22" t="s">
        <v>50</v>
      </c>
      <c r="D38" s="49" t="s">
        <v>20</v>
      </c>
      <c r="E38" s="55">
        <v>1</v>
      </c>
      <c r="F38" s="16" t="s">
        <v>47</v>
      </c>
      <c r="W38" s="9"/>
      <c r="X38" s="37" t="s">
        <v>50</v>
      </c>
      <c r="Y38" s="41">
        <f>$E$38*Costs!B23</f>
        <v>0.2</v>
      </c>
      <c r="Z38" s="41">
        <f>$E$38*Costs!C23</f>
        <v>0.2</v>
      </c>
      <c r="AA38" s="41">
        <f>$E$38*Costs!D23</f>
        <v>0.25</v>
      </c>
      <c r="AB38" s="41">
        <f>$E$38*Costs!E23</f>
        <v>0.25</v>
      </c>
      <c r="AC38" s="9"/>
    </row>
    <row r="39" spans="3:29" x14ac:dyDescent="0.25">
      <c r="C39" s="18"/>
      <c r="D39" s="8"/>
      <c r="E39" s="7"/>
      <c r="F39" s="11"/>
      <c r="W39" s="9"/>
      <c r="X39" s="44"/>
      <c r="Y39" s="40"/>
      <c r="Z39" s="40"/>
      <c r="AA39" s="40"/>
      <c r="AB39" s="40"/>
      <c r="AC39" s="9"/>
    </row>
    <row r="40" spans="3:29" x14ac:dyDescent="0.25">
      <c r="C40" s="18"/>
      <c r="D40" s="8"/>
      <c r="E40" s="7"/>
      <c r="F40" s="59" t="s">
        <v>51</v>
      </c>
      <c r="W40" s="9"/>
      <c r="X40" s="44"/>
      <c r="Y40" s="42" t="s">
        <v>1</v>
      </c>
      <c r="Z40" s="42" t="s">
        <v>2</v>
      </c>
      <c r="AA40" s="42" t="s">
        <v>3</v>
      </c>
      <c r="AB40" s="42" t="s">
        <v>4</v>
      </c>
      <c r="AC40" s="9"/>
    </row>
    <row r="41" spans="3:29" x14ac:dyDescent="0.25">
      <c r="W41" s="9"/>
      <c r="X41" s="44"/>
      <c r="Y41" s="43">
        <f>SUMIF($D14:$D38,"yes",Y14:Y38)</f>
        <v>0</v>
      </c>
      <c r="Z41" s="43">
        <f>SUMIF($D14:$D38,"yes",Z14:Z38)</f>
        <v>0</v>
      </c>
      <c r="AA41" s="43">
        <f>SUMIF($D14:$D38,"yes",AA14:AA38)</f>
        <v>0</v>
      </c>
      <c r="AB41" s="43">
        <f>SUMIF($D14:$D38,"yes",AB14:AB38)</f>
        <v>0</v>
      </c>
      <c r="AC41" s="9"/>
    </row>
    <row r="42" spans="3:29" x14ac:dyDescent="0.25">
      <c r="W42" s="9"/>
      <c r="X42" s="44"/>
      <c r="Y42" s="44"/>
      <c r="Z42" s="44"/>
      <c r="AA42" s="44"/>
      <c r="AB42" s="44"/>
      <c r="AC42" s="9"/>
    </row>
    <row r="43" spans="3:29" x14ac:dyDescent="0.25">
      <c r="W43" s="9"/>
      <c r="X43" s="37" t="s">
        <v>7</v>
      </c>
      <c r="Y43" s="39">
        <f>SUMIF($D14:$D15,"yes",Y14:Y15)</f>
        <v>0</v>
      </c>
      <c r="Z43" s="39">
        <f t="shared" ref="Z43:AB43" si="1">SUMIF($D14:$D15,"yes",Z14:Z15)</f>
        <v>0</v>
      </c>
      <c r="AA43" s="39">
        <f t="shared" si="1"/>
        <v>0</v>
      </c>
      <c r="AB43" s="39">
        <f t="shared" si="1"/>
        <v>0</v>
      </c>
      <c r="AC43" s="9"/>
    </row>
    <row r="44" spans="3:29" x14ac:dyDescent="0.25">
      <c r="W44" s="9"/>
      <c r="X44" s="37" t="s">
        <v>8</v>
      </c>
      <c r="Y44" s="39">
        <f>SUMIF($D18:$D19,"yes",Y18:Y19)</f>
        <v>0</v>
      </c>
      <c r="Z44" s="39">
        <f t="shared" ref="Z44:AB44" si="2">SUMIF($D18:$D19,"yes",Z18:Z19)</f>
        <v>0</v>
      </c>
      <c r="AA44" s="39">
        <f t="shared" si="2"/>
        <v>0</v>
      </c>
      <c r="AB44" s="39">
        <f t="shared" si="2"/>
        <v>0</v>
      </c>
      <c r="AC44" s="9"/>
    </row>
    <row r="45" spans="3:29" x14ac:dyDescent="0.25">
      <c r="W45" s="9"/>
      <c r="X45" s="37" t="s">
        <v>10</v>
      </c>
      <c r="Y45" s="39">
        <f>SUMIF($D22:$D24,"yes",Y22:Y24)</f>
        <v>0</v>
      </c>
      <c r="Z45" s="39">
        <f t="shared" ref="Z45:AB45" si="3">SUMIF($D22:$D24,"yes",Z22:Z24)</f>
        <v>0</v>
      </c>
      <c r="AA45" s="39">
        <f t="shared" si="3"/>
        <v>0</v>
      </c>
      <c r="AB45" s="39">
        <f t="shared" si="3"/>
        <v>0</v>
      </c>
      <c r="AC45" s="9"/>
    </row>
    <row r="46" spans="3:29" x14ac:dyDescent="0.25">
      <c r="W46" s="9"/>
      <c r="X46" s="37" t="s">
        <v>14</v>
      </c>
      <c r="Y46" s="39">
        <f>SUMIF($D27:$D30,"yes",Y27:Y30)</f>
        <v>0</v>
      </c>
      <c r="Z46" s="39">
        <f t="shared" ref="Z46:AB46" si="4">SUMIF($D27:$D30,"yes",Z27:Z30)</f>
        <v>0</v>
      </c>
      <c r="AA46" s="39">
        <f t="shared" si="4"/>
        <v>0</v>
      </c>
      <c r="AB46" s="39">
        <f t="shared" si="4"/>
        <v>0</v>
      </c>
      <c r="AC46" s="9"/>
    </row>
    <row r="47" spans="3:29" x14ac:dyDescent="0.25">
      <c r="W47" s="9"/>
      <c r="X47" s="37" t="s">
        <v>16</v>
      </c>
      <c r="Y47" s="39">
        <f>SUMIF($D33:$D38,"yes",Y33:Y38)</f>
        <v>0</v>
      </c>
      <c r="Z47" s="39">
        <f t="shared" ref="Z47:AB47" si="5">SUMIF($D33:$D38,"yes",Z33:Z38)</f>
        <v>0</v>
      </c>
      <c r="AA47" s="39">
        <f t="shared" si="5"/>
        <v>0</v>
      </c>
      <c r="AB47" s="39">
        <f t="shared" si="5"/>
        <v>0</v>
      </c>
      <c r="AC47" s="9"/>
    </row>
    <row r="48" spans="3:29" x14ac:dyDescent="0.25">
      <c r="W48" s="9"/>
      <c r="X48" s="9"/>
      <c r="Y48" s="9"/>
      <c r="Z48" s="9"/>
      <c r="AA48" s="9"/>
      <c r="AB48" s="9"/>
      <c r="AC48" s="9"/>
    </row>
  </sheetData>
  <sheetProtection algorithmName="SHA-512" hashValue="e7NLD4Fr/AZLZd6PJ+wyfBObm5szSsu2GvsCHZtnMlhuRi+p+A4DHOiOUUL8G7Gch5ooCsC48hjJ2kZwd6YDiQ==" saltValue="2nw581PZsx04xWkp7gjCVA==" spinCount="100000" sheet="1" objects="1" scenarios="1"/>
  <mergeCells count="7">
    <mergeCell ref="D9:F9"/>
    <mergeCell ref="B7:M7"/>
    <mergeCell ref="B2:M2"/>
    <mergeCell ref="B3:M3"/>
    <mergeCell ref="B4:M4"/>
    <mergeCell ref="B5:M5"/>
    <mergeCell ref="B6:M6"/>
  </mergeCells>
  <conditionalFormatting sqref="D14:D15 D18:D19 D22:D24 D27:D30 D33:D38">
    <cfRule type="containsText" dxfId="3" priority="1" operator="containsText" text="No">
      <formula>NOT(ISERROR(SEARCH("No",D14)))</formula>
    </cfRule>
    <cfRule type="containsText" dxfId="2" priority="3" operator="containsText" text="Yes">
      <formula>NOT(ISERROR(SEARCH("Yes",D14)))</formula>
    </cfRule>
  </conditionalFormatting>
  <conditionalFormatting sqref="E14:E15 E22:E24 E33:E38 E27:E30 E18:E19">
    <cfRule type="expression" dxfId="1" priority="2">
      <formula>$D14="No"</formula>
    </cfRule>
    <cfRule type="expression" dxfId="0" priority="4">
      <formula>$D14="Yes"</formula>
    </cfRule>
  </conditionalFormatting>
  <dataValidations count="2">
    <dataValidation type="list" allowBlank="1" showInputMessage="1" showErrorMessage="1" sqref="D33:D38" xr:uid="{00000000-0002-0000-0000-000000000000}">
      <formula1>YN</formula1>
    </dataValidation>
    <dataValidation type="list" allowBlank="1" sqref="D22:D24 D18:D19 D14:D15 D27:D30" xr:uid="{00000000-0002-0000-0000-000001000000}">
      <formula1>YN</formula1>
    </dataValidation>
  </dataValidations>
  <pageMargins left="0.7" right="0.7" top="0.75" bottom="0.75" header="0.3" footer="0.3"/>
  <pageSetup paperSize="9" scale="40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zoomScale="70" zoomScaleNormal="70" workbookViewId="0">
      <selection activeCell="B3" sqref="B3"/>
    </sheetView>
  </sheetViews>
  <sheetFormatPr defaultColWidth="8.7109375" defaultRowHeight="12.75" x14ac:dyDescent="0.25"/>
  <cols>
    <col min="1" max="1" width="36.5703125" style="2" customWidth="1"/>
    <col min="2" max="5" width="9.140625" style="2" customWidth="1"/>
    <col min="6" max="6" width="31.42578125" style="2" customWidth="1"/>
    <col min="7" max="7" width="65" style="2" customWidth="1"/>
    <col min="8" max="16384" width="8.7109375" style="2"/>
  </cols>
  <sheetData>
    <row r="1" spans="1:8" x14ac:dyDescent="0.25">
      <c r="B1" s="3" t="s">
        <v>1</v>
      </c>
      <c r="C1" s="3" t="s">
        <v>2</v>
      </c>
      <c r="D1" s="3" t="s">
        <v>3</v>
      </c>
      <c r="E1" s="3" t="s">
        <v>4</v>
      </c>
      <c r="G1" s="3" t="s">
        <v>52</v>
      </c>
    </row>
    <row r="2" spans="1:8" ht="18" customHeight="1" x14ac:dyDescent="0.25">
      <c r="A2" s="26" t="s">
        <v>7</v>
      </c>
      <c r="B2" s="26"/>
      <c r="C2" s="28"/>
      <c r="D2" s="26"/>
      <c r="E2" s="26"/>
      <c r="F2" s="26"/>
      <c r="G2" s="26"/>
    </row>
    <row r="3" spans="1:8" ht="25.5" x14ac:dyDescent="0.25">
      <c r="A3" s="2" t="s">
        <v>11</v>
      </c>
      <c r="B3" s="4">
        <v>80</v>
      </c>
      <c r="C3" s="4">
        <v>120</v>
      </c>
      <c r="D3" s="4">
        <v>160</v>
      </c>
      <c r="E3" s="4">
        <v>200</v>
      </c>
      <c r="F3" s="2" t="s">
        <v>53</v>
      </c>
      <c r="G3" s="2" t="s">
        <v>54</v>
      </c>
    </row>
    <row r="4" spans="1:8" ht="25.5" x14ac:dyDescent="0.25">
      <c r="A4" s="2" t="s">
        <v>15</v>
      </c>
      <c r="B4" s="4">
        <v>40</v>
      </c>
      <c r="C4" s="4">
        <v>90</v>
      </c>
      <c r="D4" s="4">
        <v>140</v>
      </c>
      <c r="E4" s="4">
        <v>300</v>
      </c>
      <c r="F4" s="2" t="s">
        <v>53</v>
      </c>
      <c r="G4" s="2" t="s">
        <v>54</v>
      </c>
      <c r="H4" s="27"/>
    </row>
    <row r="5" spans="1:8" ht="18" customHeight="1" x14ac:dyDescent="0.25">
      <c r="A5" s="26" t="s">
        <v>8</v>
      </c>
      <c r="B5" s="26"/>
      <c r="C5" s="26"/>
      <c r="D5" s="26"/>
      <c r="E5" s="26"/>
      <c r="F5" s="26"/>
      <c r="G5" s="26"/>
    </row>
    <row r="6" spans="1:8" x14ac:dyDescent="0.25">
      <c r="A6" s="2" t="s">
        <v>19</v>
      </c>
      <c r="B6" s="4">
        <v>0.8</v>
      </c>
      <c r="C6" s="4">
        <v>1</v>
      </c>
      <c r="D6" s="4">
        <v>1.2</v>
      </c>
      <c r="E6" s="4">
        <v>1.5</v>
      </c>
      <c r="F6" s="2" t="s">
        <v>55</v>
      </c>
      <c r="G6" s="2" t="s">
        <v>56</v>
      </c>
    </row>
    <row r="7" spans="1:8" x14ac:dyDescent="0.25">
      <c r="A7" s="2" t="s">
        <v>23</v>
      </c>
      <c r="B7" s="4">
        <v>60</v>
      </c>
      <c r="C7" s="4">
        <v>140</v>
      </c>
      <c r="D7" s="4">
        <v>220</v>
      </c>
      <c r="E7" s="4">
        <v>300</v>
      </c>
      <c r="F7" s="2" t="s">
        <v>57</v>
      </c>
      <c r="G7" s="2" t="s">
        <v>58</v>
      </c>
    </row>
    <row r="8" spans="1:8" ht="18" customHeight="1" x14ac:dyDescent="0.25">
      <c r="A8" s="26" t="s">
        <v>10</v>
      </c>
      <c r="B8" s="26"/>
      <c r="C8" s="26"/>
      <c r="D8" s="26"/>
      <c r="E8" s="26"/>
      <c r="F8" s="26"/>
      <c r="G8" s="26"/>
    </row>
    <row r="9" spans="1:8" ht="25.5" x14ac:dyDescent="0.25">
      <c r="A9" s="2" t="s">
        <v>26</v>
      </c>
      <c r="B9" s="47">
        <v>0.5</v>
      </c>
      <c r="C9" s="47">
        <v>1</v>
      </c>
      <c r="D9" s="47">
        <v>1.5</v>
      </c>
      <c r="E9" s="47">
        <v>2</v>
      </c>
      <c r="F9" s="2" t="s">
        <v>55</v>
      </c>
      <c r="G9" s="2" t="s">
        <v>59</v>
      </c>
    </row>
    <row r="10" spans="1:8" ht="25.5" x14ac:dyDescent="0.25">
      <c r="A10" s="2" t="s">
        <v>28</v>
      </c>
      <c r="B10" s="4">
        <v>300</v>
      </c>
      <c r="C10" s="4">
        <v>500</v>
      </c>
      <c r="D10" s="4">
        <v>700</v>
      </c>
      <c r="E10" s="4">
        <v>900</v>
      </c>
      <c r="F10" s="2" t="s">
        <v>60</v>
      </c>
      <c r="G10" s="2" t="s">
        <v>59</v>
      </c>
    </row>
    <row r="11" spans="1:8" x14ac:dyDescent="0.25">
      <c r="A11" s="2" t="s">
        <v>30</v>
      </c>
      <c r="B11" s="4">
        <v>0.3</v>
      </c>
      <c r="C11" s="4">
        <v>0.4</v>
      </c>
      <c r="D11" s="4">
        <v>0.55000000000000004</v>
      </c>
      <c r="E11" s="4">
        <v>0.7</v>
      </c>
      <c r="F11" s="2" t="s">
        <v>31</v>
      </c>
      <c r="G11" s="2" t="s">
        <v>61</v>
      </c>
    </row>
    <row r="12" spans="1:8" ht="18" customHeight="1" x14ac:dyDescent="0.25">
      <c r="A12" s="26" t="s">
        <v>14</v>
      </c>
      <c r="B12" s="26"/>
      <c r="C12" s="26"/>
      <c r="D12" s="26"/>
      <c r="E12" s="26"/>
      <c r="F12" s="26"/>
      <c r="G12" s="26"/>
    </row>
    <row r="13" spans="1:8" ht="25.5" x14ac:dyDescent="0.25">
      <c r="A13" s="2" t="s">
        <v>33</v>
      </c>
      <c r="B13" s="5">
        <v>0.4</v>
      </c>
      <c r="C13" s="5">
        <v>0.6</v>
      </c>
      <c r="D13" s="5">
        <v>0.8</v>
      </c>
      <c r="E13" s="5">
        <v>1</v>
      </c>
      <c r="F13" s="2" t="s">
        <v>55</v>
      </c>
      <c r="G13" s="2" t="s">
        <v>62</v>
      </c>
    </row>
    <row r="14" spans="1:8" ht="25.5" x14ac:dyDescent="0.25">
      <c r="A14" s="2" t="s">
        <v>34</v>
      </c>
      <c r="B14" s="5">
        <v>0.5</v>
      </c>
      <c r="C14" s="5">
        <v>0.75</v>
      </c>
      <c r="D14" s="5">
        <v>1</v>
      </c>
      <c r="E14" s="5">
        <v>1.3</v>
      </c>
      <c r="F14" s="2" t="s">
        <v>55</v>
      </c>
      <c r="G14" s="2" t="s">
        <v>62</v>
      </c>
    </row>
    <row r="15" spans="1:8" x14ac:dyDescent="0.25">
      <c r="A15" s="2" t="s">
        <v>35</v>
      </c>
      <c r="B15" s="5">
        <v>200</v>
      </c>
      <c r="C15" s="5">
        <v>280</v>
      </c>
      <c r="D15" s="5">
        <v>360</v>
      </c>
      <c r="E15" s="5">
        <v>450</v>
      </c>
      <c r="F15" s="2" t="s">
        <v>31</v>
      </c>
      <c r="G15" s="2" t="s">
        <v>63</v>
      </c>
    </row>
    <row r="16" spans="1:8" x14ac:dyDescent="0.25">
      <c r="A16" s="2" t="s">
        <v>64</v>
      </c>
      <c r="B16" s="5">
        <v>185</v>
      </c>
      <c r="C16" s="5">
        <v>200</v>
      </c>
      <c r="D16" s="5">
        <v>215</v>
      </c>
      <c r="E16" s="5">
        <v>230</v>
      </c>
      <c r="F16" s="2" t="s">
        <v>65</v>
      </c>
    </row>
    <row r="17" spans="1:7" ht="18" customHeight="1" x14ac:dyDescent="0.25">
      <c r="A17" s="26" t="s">
        <v>16</v>
      </c>
      <c r="B17" s="26"/>
      <c r="C17" s="26"/>
      <c r="D17" s="26"/>
      <c r="E17" s="26"/>
      <c r="F17" s="26"/>
      <c r="G17" s="26"/>
    </row>
    <row r="18" spans="1:7" ht="24.95" customHeight="1" x14ac:dyDescent="0.25">
      <c r="A18" s="2" t="s">
        <v>40</v>
      </c>
      <c r="B18" s="5">
        <v>6</v>
      </c>
      <c r="C18" s="5">
        <v>6.75</v>
      </c>
      <c r="D18" s="5">
        <v>7.5</v>
      </c>
      <c r="E18" s="5">
        <v>8</v>
      </c>
      <c r="F18" s="2" t="s">
        <v>66</v>
      </c>
      <c r="G18" s="2" t="s">
        <v>67</v>
      </c>
    </row>
    <row r="19" spans="1:7" ht="24.95" customHeight="1" x14ac:dyDescent="0.25">
      <c r="A19" s="2" t="s">
        <v>42</v>
      </c>
      <c r="B19" s="5">
        <v>100</v>
      </c>
      <c r="C19" s="5">
        <v>130</v>
      </c>
      <c r="D19" s="5">
        <v>160</v>
      </c>
      <c r="E19" s="5">
        <v>200</v>
      </c>
      <c r="F19" s="2" t="s">
        <v>68</v>
      </c>
      <c r="G19" s="2" t="s">
        <v>67</v>
      </c>
    </row>
    <row r="20" spans="1:7" ht="24.95" customHeight="1" x14ac:dyDescent="0.25">
      <c r="A20" s="2" t="s">
        <v>44</v>
      </c>
      <c r="B20" s="5">
        <v>200</v>
      </c>
      <c r="C20" s="5">
        <v>215</v>
      </c>
      <c r="D20" s="5">
        <v>230</v>
      </c>
      <c r="E20" s="5">
        <v>240</v>
      </c>
      <c r="F20" s="2" t="s">
        <v>69</v>
      </c>
      <c r="G20" s="2" t="s">
        <v>67</v>
      </c>
    </row>
    <row r="21" spans="1:7" ht="25.5" x14ac:dyDescent="0.25">
      <c r="A21" s="2" t="s">
        <v>46</v>
      </c>
      <c r="B21" s="5">
        <v>0.3</v>
      </c>
      <c r="C21" s="5">
        <v>0.9</v>
      </c>
      <c r="D21" s="5">
        <v>1.5</v>
      </c>
      <c r="E21" s="5">
        <v>2</v>
      </c>
      <c r="F21" s="2" t="s">
        <v>70</v>
      </c>
      <c r="G21" s="2" t="s">
        <v>71</v>
      </c>
    </row>
    <row r="22" spans="1:7" ht="25.5" x14ac:dyDescent="0.25">
      <c r="A22" s="2" t="s">
        <v>48</v>
      </c>
      <c r="B22" s="5">
        <v>0.01</v>
      </c>
      <c r="C22" s="5">
        <v>0.2</v>
      </c>
      <c r="D22" s="5">
        <v>0.35</v>
      </c>
      <c r="E22" s="5">
        <v>0.5</v>
      </c>
      <c r="F22" s="2" t="s">
        <v>72</v>
      </c>
      <c r="G22" s="2" t="s">
        <v>73</v>
      </c>
    </row>
    <row r="23" spans="1:7" x14ac:dyDescent="0.25">
      <c r="A23" s="2" t="s">
        <v>50</v>
      </c>
      <c r="B23" s="5">
        <v>0.2</v>
      </c>
      <c r="C23" s="5">
        <v>0.2</v>
      </c>
      <c r="D23" s="5">
        <v>0.25</v>
      </c>
      <c r="E23" s="5">
        <v>0.25</v>
      </c>
      <c r="F23" s="2" t="s">
        <v>70</v>
      </c>
      <c r="G23" s="2" t="s">
        <v>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B23" sqref="B23"/>
    </sheetView>
  </sheetViews>
  <sheetFormatPr defaultRowHeight="15" x14ac:dyDescent="0.25"/>
  <sheetData>
    <row r="1" spans="1:1" x14ac:dyDescent="0.25">
      <c r="A1" s="1" t="s">
        <v>75</v>
      </c>
    </row>
    <row r="2" spans="1:1" x14ac:dyDescent="0.25">
      <c r="A2" t="s">
        <v>12</v>
      </c>
    </row>
    <row r="3" spans="1:1" x14ac:dyDescent="0.25">
      <c r="A3" t="s">
        <v>20</v>
      </c>
    </row>
  </sheetData>
  <sheetProtection algorithmName="SHA-512" hashValue="1DP127tiet41LEg8kiFK5QYqiBemqcwDHhG9JB9Ef7eiKYuW41f5cDoZrMxgr1x6DUf23wyuEE/mCmWe4o0HBQ==" saltValue="oU3+gZIQishpaSOc0AK/G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48cd46-4c37-43cd-8038-47038d0b9d5e">
      <Terms xmlns="http://schemas.microsoft.com/office/infopath/2007/PartnerControls"/>
    </lcf76f155ced4ddcb4097134ff3c332f>
    <TaxCatchAll xmlns="5a5228c1-83b3-40e3-8ffc-9246bf2408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E64E903D86945A45C9524469E2CA5" ma:contentTypeVersion="12" ma:contentTypeDescription="Create a new document." ma:contentTypeScope="" ma:versionID="7ee0e15934db65c010c265d8a9780428">
  <xsd:schema xmlns:xsd="http://www.w3.org/2001/XMLSchema" xmlns:xs="http://www.w3.org/2001/XMLSchema" xmlns:p="http://schemas.microsoft.com/office/2006/metadata/properties" xmlns:ns2="4a48cd46-4c37-43cd-8038-47038d0b9d5e" xmlns:ns3="5a5228c1-83b3-40e3-8ffc-9246bf240849" targetNamespace="http://schemas.microsoft.com/office/2006/metadata/properties" ma:root="true" ma:fieldsID="7e25a5c6e3c75e9c2db3fe250ec95f87" ns2:_="" ns3:_="">
    <xsd:import namespace="4a48cd46-4c37-43cd-8038-47038d0b9d5e"/>
    <xsd:import namespace="5a5228c1-83b3-40e3-8ffc-9246bf240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8cd46-4c37-43cd-8038-47038d0b9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202c3c0-c865-463c-b7c2-6721889d97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228c1-83b3-40e3-8ffc-9246bf2408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33b16b2-43e8-4be3-baca-ae96f5751685}" ma:internalName="TaxCatchAll" ma:showField="CatchAllData" ma:web="5a5228c1-83b3-40e3-8ffc-9246bf240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metadata xmlns="http://www.objective.com/ecm/document/metadata/506B6B9CBD2E3BCEE0530BDC010A1885" version="1.0.0">
  <systemFields>
    <field name="Objective-Id">
      <value order="0">A5392413</value>
    </field>
    <field name="Objective-Title">
      <value order="0">Costing Guide Calculator - CF-LRP</value>
    </field>
    <field name="Objective-Description">
      <value order="0"/>
    </field>
    <field name="Objective-CreationStamp">
      <value order="0">2021-08-17T08:09:40Z</value>
    </field>
    <field name="Objective-IsApproved">
      <value order="0">false</value>
    </field>
    <field name="Objective-IsPublished">
      <value order="0">true</value>
    </field>
    <field name="Objective-DatePublished">
      <value order="0">2021-08-18T02:02:23Z</value>
    </field>
    <field name="Objective-ModificationStamp">
      <value order="0">2021-08-18T02:02:23Z</value>
    </field>
    <field name="Objective-Owner">
      <value order="0">soconnect</value>
    </field>
    <field name="Objective-Path">
      <value order="0">Objective Global Folder:01. Department of Agriculture and Food (DAFWA):1.0 Published - External - Gateway</value>
    </field>
    <field name="Objective-Parent">
      <value order="0">1.0 Published - External - Gateway</value>
    </field>
    <field name="Objective-State">
      <value order="0">Published</value>
    </field>
    <field name="Objective-VersionId">
      <value order="0">vA6006618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/>
    </field>
    <field name="Objective-Classification">
      <value order="0">Public</value>
    </field>
    <field name="Objective-Caveats">
      <value order="0"/>
    </field>
  </systemFields>
  <catalogues>
    <catalogue name="Image Or Video Type Catalogue" type="type" ori="id:cA82">
      <field name="Objective-Copyright Owner">
        <value order="0">Copyright Western Australian Agricultural Authority</value>
      </field>
      <field name="Objective-Image or Video Type">
        <value order="0">Digital Photograph</value>
      </field>
      <field name="Objective-Stored In CMS">
        <value order="0">Y</value>
      </field>
      <field name="Objective-CMS Id">
        <value order="0">87615</value>
      </field>
      <field name="Objective-CMS Deleted">
        <value order="0">N</value>
      </field>
      <field name="Objective-Date Created">
        <value order="0"/>
      </field>
      <field name="Objective-Image Height (Pixels)">
        <value order="0"/>
      </field>
      <field name="Objective-Image Width (Pixels)">
        <value order="0"/>
      </field>
      <field name="Objective-Equipment Make">
        <value order="0"/>
      </field>
      <field name="Objective-Job Number">
        <value order="0"/>
      </field>
      <field name="Objective-Equipment Model">
        <value order="0"/>
      </field>
      <field name="Objective-Latitude">
        <value order="0"/>
      </field>
      <field name="Objective-Connect Creator">
        <value order="0"/>
      </field>
      <field name="Objective-Image Caption">
        <value order="0"/>
      </field>
      <field name="Objective-Abstract / descriptors">
        <value order="0"/>
      </field>
      <field name="Objective-Image Keywords">
        <value order="0"/>
      </field>
      <field name="Objective-Photographer">
        <value order="0"/>
      </field>
      <field name="Objective-Author (if other than you)">
        <value order="0"/>
      </field>
      <field name="Objective-Longitude">
        <value order="0"/>
      </field>
    </catalogue>
  </catalogues>
</metadata>
</file>

<file path=customXml/item5.xml><?xml version="1.0" encoding="utf-8"?>
<metadata xmlns="http://www.objective.com/ecm/document/metadata/506B6B9CBD2E3BCEE0530BDC010A1885" version="1.0.0">
  <systemFields>
    <field name="Objective-Id">
      <value order="0">A5392413</value>
    </field>
    <field name="Objective-Title">
      <value order="0">Costing Guide Calculator - CF-LRP</value>
    </field>
    <field name="Objective-Description">
      <value order="0"/>
    </field>
    <field name="Objective-CreationStamp">
      <value order="0">2021-08-17T08:09:40Z</value>
    </field>
    <field name="Objective-IsApproved">
      <value order="0">false</value>
    </field>
    <field name="Objective-IsPublished">
      <value order="0">true</value>
    </field>
    <field name="Objective-DatePublished">
      <value order="0">2021-08-18T02:02:23Z</value>
    </field>
    <field name="Objective-ModificationStamp">
      <value order="0">2021-08-18T02:02:23Z</value>
    </field>
    <field name="Objective-Owner">
      <value order="0">soconnect</value>
    </field>
    <field name="Objective-Path">
      <value order="0">Objective Global Folder:01. Department of Agriculture and Food (DAFWA):1.0 Published - External - Gateway</value>
    </field>
    <field name="Objective-Parent">
      <value order="0">1.0 Published - External - Gateway</value>
    </field>
    <field name="Objective-State">
      <value order="0">Published</value>
    </field>
    <field name="Objective-VersionId">
      <value order="0">vA6006618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/>
    </field>
    <field name="Objective-Classification">
      <value order="0">Public</value>
    </field>
    <field name="Objective-Caveats">
      <value order="0"/>
    </field>
  </systemFields>
  <catalogues>
    <catalogue name="Image Or Video Type Catalogue" type="type" ori="id:cA82">
      <field name="Objective-Copyright Owner">
        <value order="0">Copyright Western Australian Agricultural Authority</value>
      </field>
      <field name="Objective-Image or Video Type">
        <value order="0">Digital Photograph</value>
      </field>
      <field name="Objective-Stored In CMS">
        <value order="0">Y</value>
      </field>
      <field name="Objective-CMS Id">
        <value order="0">87615</value>
      </field>
      <field name="Objective-CMS Deleted">
        <value order="0">N</value>
      </field>
      <field name="Objective-Date Created">
        <value order="0"/>
      </field>
      <field name="Objective-Image Height (Pixels)">
        <value order="0"/>
      </field>
      <field name="Objective-Image Width (Pixels)">
        <value order="0"/>
      </field>
      <field name="Objective-Equipment Make">
        <value order="0"/>
      </field>
      <field name="Objective-Job Number">
        <value order="0"/>
      </field>
      <field name="Objective-Equipment Model">
        <value order="0"/>
      </field>
      <field name="Objective-Latitude">
        <value order="0"/>
      </field>
      <field name="Objective-Connect Creator">
        <value order="0"/>
      </field>
      <field name="Objective-Image Caption">
        <value order="0"/>
      </field>
      <field name="Objective-Abstract / descriptors">
        <value order="0"/>
      </field>
      <field name="Objective-Image Keywords">
        <value order="0"/>
      </field>
      <field name="Objective-Photographer">
        <value order="0"/>
      </field>
      <field name="Objective-Author (if other than you)">
        <value order="0"/>
      </field>
      <field name="Objective-Longitud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B5E8A842-6B32-4275-875B-DB49A1ACCC7C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e4e8c540-43eb-42cd-acc5-a419affa1c7e"/>
    <ds:schemaRef ds:uri="84cc8afe-9dcf-4e03-98c9-a2e4cfce7cb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CB9435-5CE4-470D-93D3-B600B4626C16}"/>
</file>

<file path=customXml/itemProps3.xml><?xml version="1.0" encoding="utf-8"?>
<ds:datastoreItem xmlns:ds="http://schemas.openxmlformats.org/officeDocument/2006/customXml" ds:itemID="{074A8060-9B47-4671-95A7-8EB4E99AC0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Calculator</vt:lpstr>
      <vt:lpstr>Costs</vt:lpstr>
      <vt:lpstr>Lookups</vt:lpstr>
      <vt:lpstr>Calculator!Print_Area</vt:lpstr>
      <vt:lpstr>YN</vt:lpstr>
    </vt:vector>
  </TitlesOfParts>
  <Manager/>
  <Company>DPIRD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Marnie Bennett</dc:creator>
  <cp:keywords/>
  <dc:description/>
  <cp:lastModifiedBy>Michelle Carter</cp:lastModifiedBy>
  <cp:revision/>
  <cp:lastPrinted>2021-08-12T01:24:11Z</cp:lastPrinted>
  <dcterms:created xsi:type="dcterms:W3CDTF">2021-07-19T05:54:49Z</dcterms:created>
  <dcterms:modified xsi:type="dcterms:W3CDTF">2021-08-12T02:51:43Z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0x01010056BE64E903D86945A45C9524469E2CA5</vt:lpwstr>
  </property>
  <property fmtid="{D5CDD505-2E9C-101B-9397-08002B2CF9AE}" pid="3" name="Objective-Id">
    <vt:lpwstr>A9427037</vt:lpwstr>
  </property>
  <property fmtid="{D5CDD505-2E9C-101B-9397-08002B2CF9AE}" pid="4" name="Objective-Title">
    <vt:lpwstr>Calculator - CF-LRP Costing Guide</vt:lpwstr>
  </property>
  <property fmtid="{D5CDD505-2E9C-101B-9397-08002B2CF9AE}" pid="5" name="Objective-Description">
    <vt:lpwstr/>
  </property>
  <property fmtid="{D5CDD505-2E9C-101B-9397-08002B2CF9AE}" pid="6" name="Objective-CreationStamp">
    <vt:filetime>2022-08-26T02:23:23Z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2022-08-26T02:29:17Z</vt:filetime>
  </property>
  <property fmtid="{D5CDD505-2E9C-101B-9397-08002B2CF9AE}" pid="10" name="Objective-ModificationStamp">
    <vt:filetime>2022-08-26T02:29:18Z</vt:filetime>
  </property>
  <property fmtid="{D5CDD505-2E9C-101B-9397-08002B2CF9AE}" pid="11" name="Objective-Owner">
    <vt:lpwstr>Objective Administrator</vt:lpwstr>
  </property>
  <property fmtid="{D5CDD505-2E9C-101B-9397-08002B2CF9AE}" pid="12" name="Objective-Path">
    <vt:lpwstr>DPIRD Global Folder:00 Corporate Services:Information Services:Information Management:Objective Workflow Utility Files:Gateway Production file - all active DPIRD Internet content</vt:lpwstr>
  </property>
  <property fmtid="{D5CDD505-2E9C-101B-9397-08002B2CF9AE}" pid="13" name="Objective-Parent">
    <vt:lpwstr>Gateway Production file - all active DPIRD Internet content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vA11293520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Copied from document A9427007.1</vt:lpwstr>
  </property>
  <property fmtid="{D5CDD505-2E9C-101B-9397-08002B2CF9AE}" pid="19" name="Objective-FileNumber">
    <vt:lpwstr>PM21-0009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Copyright Owner">
    <vt:lpwstr>Copyright Western Australian Agricultural Authority</vt:lpwstr>
  </property>
  <property fmtid="{D5CDD505-2E9C-101B-9397-08002B2CF9AE}" pid="23" name="Objective-Image or Video Type">
    <vt:lpwstr>Digital Photograph</vt:lpwstr>
  </property>
  <property fmtid="{D5CDD505-2E9C-101B-9397-08002B2CF9AE}" pid="24" name="Objective-Stored in CMS">
    <vt:lpwstr>N</vt:lpwstr>
  </property>
  <property fmtid="{D5CDD505-2E9C-101B-9397-08002B2CF9AE}" pid="25" name="Objective-CMS Id">
    <vt:lpwstr/>
  </property>
  <property fmtid="{D5CDD505-2E9C-101B-9397-08002B2CF9AE}" pid="26" name="Objective-CMS Deleted">
    <vt:lpwstr>N</vt:lpwstr>
  </property>
  <property fmtid="{D5CDD505-2E9C-101B-9397-08002B2CF9AE}" pid="27" name="Objective-Date Created">
    <vt:lpwstr/>
  </property>
  <property fmtid="{D5CDD505-2E9C-101B-9397-08002B2CF9AE}" pid="28" name="Objective-Image Height (Pixels)">
    <vt:lpwstr/>
  </property>
  <property fmtid="{D5CDD505-2E9C-101B-9397-08002B2CF9AE}" pid="29" name="Objective-Image Width (Pixels)">
    <vt:lpwstr/>
  </property>
  <property fmtid="{D5CDD505-2E9C-101B-9397-08002B2CF9AE}" pid="30" name="Objective-Equipment Make">
    <vt:lpwstr/>
  </property>
  <property fmtid="{D5CDD505-2E9C-101B-9397-08002B2CF9AE}" pid="31" name="Objective-Job Number">
    <vt:lpwstr/>
  </property>
  <property fmtid="{D5CDD505-2E9C-101B-9397-08002B2CF9AE}" pid="32" name="Objective-Equipment Model">
    <vt:lpwstr/>
  </property>
  <property fmtid="{D5CDD505-2E9C-101B-9397-08002B2CF9AE}" pid="33" name="Objective-Latitude">
    <vt:lpwstr/>
  </property>
  <property fmtid="{D5CDD505-2E9C-101B-9397-08002B2CF9AE}" pid="34" name="Objective-Connect Creator">
    <vt:lpwstr/>
  </property>
  <property fmtid="{D5CDD505-2E9C-101B-9397-08002B2CF9AE}" pid="35" name="Objective-Image Caption">
    <vt:lpwstr/>
  </property>
  <property fmtid="{D5CDD505-2E9C-101B-9397-08002B2CF9AE}" pid="36" name="Objective-Abstract / descriptors">
    <vt:lpwstr/>
  </property>
  <property fmtid="{D5CDD505-2E9C-101B-9397-08002B2CF9AE}" pid="37" name="Objective-Image Keywords">
    <vt:lpwstr/>
  </property>
  <property fmtid="{D5CDD505-2E9C-101B-9397-08002B2CF9AE}" pid="38" name="Objective-Photographer">
    <vt:lpwstr/>
  </property>
  <property fmtid="{D5CDD505-2E9C-101B-9397-08002B2CF9AE}" pid="39" name="Objective-Author (if other than you)">
    <vt:lpwstr/>
  </property>
  <property fmtid="{D5CDD505-2E9C-101B-9397-08002B2CF9AE}" pid="40" name="Objective-Longitude">
    <vt:lpwstr/>
  </property>
  <property fmtid="{D5CDD505-2E9C-101B-9397-08002B2CF9AE}" pid="41" name="Objective-Migrated Provenance">
    <vt:lpwstr/>
  </property>
  <property fmtid="{D5CDD505-2E9C-101B-9397-08002B2CF9AE}" pid="42" name="Objective-Migrated Original ID">
    <vt:lpwstr/>
  </property>
  <property fmtid="{D5CDD505-2E9C-101B-9397-08002B2CF9AE}" pid="43" name="Objective-Migrated Object Type">
    <vt:lpwstr/>
  </property>
  <property fmtid="{D5CDD505-2E9C-101B-9397-08002B2CF9AE}" pid="44" name="Objective-Migrated Metadata Field">
    <vt:lpwstr/>
  </property>
  <property fmtid="{D5CDD505-2E9C-101B-9397-08002B2CF9AE}" pid="45" name="Objective-DC.identifier.Title">
    <vt:lpwstr/>
  </property>
  <property fmtid="{D5CDD505-2E9C-101B-9397-08002B2CF9AE}" pid="46" name="Objective-DC.identifier.Creator">
    <vt:lpwstr/>
  </property>
  <property fmtid="{D5CDD505-2E9C-101B-9397-08002B2CF9AE}" pid="47" name="Objective-DC.identifier.Contributor">
    <vt:lpwstr/>
  </property>
  <property fmtid="{D5CDD505-2E9C-101B-9397-08002B2CF9AE}" pid="48" name="Objective-DC.identifier:Series">
    <vt:lpwstr/>
  </property>
  <property fmtid="{D5CDD505-2E9C-101B-9397-08002B2CF9AE}" pid="49" name="Objective-DC.identifier.Series Number">
    <vt:lpwstr/>
  </property>
  <property fmtid="{D5CDD505-2E9C-101B-9397-08002B2CF9AE}" pid="50" name="Objective-DC.identifier.Extent">
    <vt:lpwstr/>
  </property>
  <property fmtid="{D5CDD505-2E9C-101B-9397-08002B2CF9AE}" pid="51" name="Objective-DC.identifier.Description">
    <vt:lpwstr/>
  </property>
  <property fmtid="{D5CDD505-2E9C-101B-9397-08002B2CF9AE}" pid="52" name="Objective-DC.identifier.Coverage">
    <vt:lpwstr/>
  </property>
  <property fmtid="{D5CDD505-2E9C-101B-9397-08002B2CF9AE}" pid="53" name="Objective-Date Written">
    <vt:lpwstr/>
  </property>
  <property fmtid="{D5CDD505-2E9C-101B-9397-08002B2CF9AE}" pid="54" name="Objective-Notes">
    <vt:lpwstr/>
  </property>
</Properties>
</file>